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777\Desktop\"/>
    </mc:Choice>
  </mc:AlternateContent>
  <bookViews>
    <workbookView xWindow="0" yWindow="75" windowWidth="9495" windowHeight="546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/>
</workbook>
</file>

<file path=xl/calcChain.xml><?xml version="1.0" encoding="utf-8"?>
<calcChain xmlns="http://schemas.openxmlformats.org/spreadsheetml/2006/main">
  <c r="J5" i="1" l="1"/>
  <c r="I5" i="1"/>
  <c r="H5" i="1"/>
  <c r="G5" i="1"/>
  <c r="F5" i="1"/>
  <c r="E5" i="1"/>
  <c r="D5" i="1" s="1"/>
  <c r="E10" i="1"/>
  <c r="D10" i="1" s="1"/>
  <c r="E7" i="1"/>
  <c r="D7" i="1"/>
  <c r="F7" i="1"/>
  <c r="G7" i="1"/>
  <c r="H7" i="1"/>
  <c r="I7" i="1"/>
  <c r="J7" i="1"/>
  <c r="E8" i="1"/>
  <c r="D8" i="1"/>
  <c r="F8" i="1"/>
  <c r="G8" i="1"/>
  <c r="H8" i="1"/>
  <c r="I8" i="1"/>
  <c r="J8" i="1"/>
  <c r="E9" i="1"/>
  <c r="D9" i="1"/>
  <c r="F9" i="1"/>
  <c r="G9" i="1"/>
  <c r="H9" i="1"/>
  <c r="I9" i="1"/>
  <c r="J9" i="1"/>
  <c r="F10" i="1"/>
  <c r="G10" i="1"/>
  <c r="H10" i="1"/>
  <c r="I10" i="1"/>
  <c r="J10" i="1"/>
  <c r="E11" i="1"/>
  <c r="D11" i="1"/>
  <c r="F11" i="1"/>
  <c r="G11" i="1"/>
  <c r="H11" i="1"/>
  <c r="I11" i="1"/>
  <c r="J11" i="1"/>
  <c r="E12" i="1"/>
  <c r="D12" i="1" s="1"/>
  <c r="F12" i="1"/>
  <c r="G12" i="1"/>
  <c r="H12" i="1"/>
  <c r="I12" i="1"/>
  <c r="J12" i="1"/>
  <c r="E13" i="1"/>
  <c r="D13" i="1"/>
  <c r="F13" i="1"/>
  <c r="G13" i="1"/>
  <c r="H13" i="1"/>
  <c r="I13" i="1"/>
  <c r="J13" i="1"/>
  <c r="E6" i="1"/>
  <c r="D6" i="1"/>
  <c r="J6" i="1"/>
  <c r="I6" i="1"/>
  <c r="H6" i="1"/>
  <c r="G6" i="1"/>
  <c r="F6" i="1"/>
</calcChain>
</file>

<file path=xl/sharedStrings.xml><?xml version="1.0" encoding="utf-8"?>
<sst xmlns="http://schemas.openxmlformats.org/spreadsheetml/2006/main" count="20" uniqueCount="18">
  <si>
    <t>外径</t>
  </si>
  <si>
    <t>肉厚</t>
  </si>
  <si>
    <t>単位質量</t>
  </si>
  <si>
    <t>断面積</t>
  </si>
  <si>
    <t>二次ﾓｰﾒﾝﾄ</t>
  </si>
  <si>
    <t>断面係数</t>
  </si>
  <si>
    <t>二次半径</t>
  </si>
  <si>
    <t>幅厚比</t>
  </si>
  <si>
    <t>塑性断面係数</t>
  </si>
  <si>
    <t>(mm)</t>
  </si>
  <si>
    <t>(Kg/m)</t>
  </si>
  <si>
    <r>
      <t>(cm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</t>
    </r>
  </si>
  <si>
    <r>
      <t>(cm</t>
    </r>
    <r>
      <rPr>
        <vertAlign val="superscript"/>
        <sz val="10"/>
        <rFont val="ＭＳ 明朝"/>
        <family val="1"/>
        <charset val="128"/>
      </rPr>
      <t>4</t>
    </r>
    <r>
      <rPr>
        <sz val="10"/>
        <rFont val="ＭＳ 明朝"/>
        <family val="1"/>
        <charset val="128"/>
      </rPr>
      <t>)</t>
    </r>
  </si>
  <si>
    <r>
      <t>(cm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</si>
  <si>
    <t>(cm)</t>
  </si>
  <si>
    <t>D/t</t>
  </si>
  <si>
    <t>小口径鋼管杭諸元算定表</t>
    <rPh sb="0" eb="3">
      <t>ショウコウケイ</t>
    </rPh>
    <rPh sb="3" eb="5">
      <t>コウカン</t>
    </rPh>
    <rPh sb="5" eb="6">
      <t>クイ</t>
    </rPh>
    <rPh sb="6" eb="7">
      <t>ショ</t>
    </rPh>
    <rPh sb="7" eb="8">
      <t>ゲン</t>
    </rPh>
    <rPh sb="8" eb="10">
      <t>サンテイ</t>
    </rPh>
    <rPh sb="10" eb="11">
      <t>ヒョウ</t>
    </rPh>
    <phoneticPr fontId="2"/>
  </si>
  <si>
    <t>※STマイクロパイル用標準鋼管</t>
    <rPh sb="10" eb="11">
      <t>ヨウ</t>
    </rPh>
    <rPh sb="11" eb="13">
      <t>ヒョウジュン</t>
    </rPh>
    <rPh sb="13" eb="15">
      <t>コウカン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</si>
</sst>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0.00_ "/>
    <numFmt numFmtId="178" formatCode="0.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wrapText="1"/>
    </xf>
    <xf numFmtId="176" fontId="0" fillId="0" borderId="1" xfId="0" applyNumberFormat="1" applyBorder="1" applyAlignment="1">
      <alignment horizontal="right" wrapText="1"/>
    </xf>
    <xf numFmtId="177" fontId="0" fillId="0" borderId="1" xfId="0" applyNumberFormat="1" applyBorder="1" applyAlignment="1">
      <alignment horizontal="right" wrapText="1"/>
    </xf>
    <xf numFmtId="178" fontId="1" fillId="0" borderId="1" xfId="0" applyNumberFormat="1" applyFont="1" applyBorder="1" applyAlignment="1">
      <alignment horizontal="right" wrapText="1"/>
    </xf>
    <xf numFmtId="178" fontId="0" fillId="0" borderId="1" xfId="0" applyNumberForma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176" fontId="0" fillId="0" borderId="3" xfId="0" applyNumberFormat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78" fontId="0" fillId="0" borderId="5" xfId="0" applyNumberFormat="1" applyBorder="1" applyAlignment="1">
      <alignment horizontal="right" wrapText="1"/>
    </xf>
    <xf numFmtId="176" fontId="0" fillId="0" borderId="5" xfId="0" applyNumberFormat="1" applyBorder="1" applyAlignment="1">
      <alignment horizontal="right" wrapText="1"/>
    </xf>
    <xf numFmtId="177" fontId="0" fillId="0" borderId="5" xfId="0" applyNumberFormat="1" applyBorder="1" applyAlignment="1">
      <alignment horizontal="right" wrapText="1"/>
    </xf>
    <xf numFmtId="176" fontId="0" fillId="0" borderId="6" xfId="0" applyNumberFormat="1" applyBorder="1" applyAlignment="1">
      <alignment horizontal="right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wrapText="1"/>
    </xf>
    <xf numFmtId="178" fontId="6" fillId="2" borderId="14" xfId="0" applyNumberFormat="1" applyFont="1" applyFill="1" applyBorder="1" applyAlignment="1">
      <alignment horizontal="right" wrapText="1"/>
    </xf>
    <xf numFmtId="176" fontId="6" fillId="2" borderId="14" xfId="0" applyNumberFormat="1" applyFont="1" applyFill="1" applyBorder="1" applyAlignment="1">
      <alignment horizontal="right" wrapText="1"/>
    </xf>
    <xf numFmtId="177" fontId="6" fillId="2" borderId="14" xfId="0" applyNumberFormat="1" applyFont="1" applyFill="1" applyBorder="1" applyAlignment="1">
      <alignment horizontal="right" wrapText="1"/>
    </xf>
    <xf numFmtId="176" fontId="6" fillId="2" borderId="15" xfId="0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 wrapText="1"/>
    </xf>
    <xf numFmtId="178" fontId="6" fillId="2" borderId="1" xfId="0" applyNumberFormat="1" applyFont="1" applyFill="1" applyBorder="1" applyAlignment="1">
      <alignment horizontal="right" wrapText="1"/>
    </xf>
    <xf numFmtId="176" fontId="6" fillId="2" borderId="1" xfId="0" applyNumberFormat="1" applyFont="1" applyFill="1" applyBorder="1" applyAlignment="1">
      <alignment horizontal="right" wrapText="1"/>
    </xf>
    <xf numFmtId="177" fontId="6" fillId="2" borderId="1" xfId="0" applyNumberFormat="1" applyFont="1" applyFill="1" applyBorder="1" applyAlignment="1">
      <alignment horizontal="right" wrapText="1"/>
    </xf>
    <xf numFmtId="176" fontId="6" fillId="2" borderId="3" xfId="0" applyNumberFormat="1" applyFont="1" applyFill="1" applyBorder="1" applyAlignment="1">
      <alignment horizontal="right" wrapTex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showRowColHeaders="0" tabSelected="1" workbookViewId="0">
      <selection activeCell="N24" sqref="N24"/>
    </sheetView>
  </sheetViews>
  <sheetFormatPr defaultRowHeight="13.5" x14ac:dyDescent="0.15"/>
  <cols>
    <col min="1" max="3" width="7.625" customWidth="1"/>
    <col min="4" max="10" width="12.625" customWidth="1"/>
  </cols>
  <sheetData>
    <row r="1" spans="1:16" ht="21" customHeight="1" thickBot="1" x14ac:dyDescent="0.2"/>
    <row r="2" spans="1:16" ht="21" customHeight="1" thickTop="1" thickBot="1" x14ac:dyDescent="0.2">
      <c r="B2" s="21" t="s">
        <v>16</v>
      </c>
      <c r="C2" s="22"/>
      <c r="D2" s="22"/>
      <c r="E2" s="22"/>
      <c r="F2" s="22"/>
      <c r="G2" s="22"/>
      <c r="H2" s="33" t="s">
        <v>17</v>
      </c>
      <c r="I2" s="33"/>
      <c r="J2" s="34"/>
    </row>
    <row r="3" spans="1:16" ht="21" customHeight="1" thickTop="1" x14ac:dyDescent="0.15">
      <c r="B3" s="14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6" ht="21" customHeight="1" thickBot="1" x14ac:dyDescent="0.2">
      <c r="B4" s="17" t="s">
        <v>9</v>
      </c>
      <c r="C4" s="18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  <c r="I4" s="19" t="s">
        <v>15</v>
      </c>
      <c r="J4" s="20" t="s">
        <v>13</v>
      </c>
    </row>
    <row r="5" spans="1:16" ht="21" customHeight="1" thickTop="1" x14ac:dyDescent="0.15">
      <c r="B5" s="23">
        <v>165.2</v>
      </c>
      <c r="C5" s="24">
        <v>7.1</v>
      </c>
      <c r="D5" s="25">
        <f>E5*7.85*1000/10000</f>
        <v>27.682782949579273</v>
      </c>
      <c r="E5" s="25">
        <f>C5*(B5-C5)*3.14159265/100</f>
        <v>35.264691655515001</v>
      </c>
      <c r="F5" s="26">
        <f>3.1415926535*(B5^4-(B5-2*C5)^4)/64/10000</f>
        <v>1104.0502168523321</v>
      </c>
      <c r="G5" s="25">
        <f>3.1415926535*(B5^4-(B5-2*C5)^4)/B5/32/1000</f>
        <v>133.66225385621456</v>
      </c>
      <c r="H5" s="25">
        <f>SQRT(B5^2+(B5-2*C5)^2)/4/10</f>
        <v>5.5953127705249859</v>
      </c>
      <c r="I5" s="25">
        <f>B5/C5</f>
        <v>23.267605633802816</v>
      </c>
      <c r="J5" s="27">
        <f>(B5^3-(B5-2*C5)^3)/6/1000</f>
        <v>177.58813466666655</v>
      </c>
    </row>
    <row r="6" spans="1:16" ht="21" customHeight="1" x14ac:dyDescent="0.15">
      <c r="A6" s="1"/>
      <c r="B6" s="6">
        <v>214.3</v>
      </c>
      <c r="C6" s="4">
        <v>11</v>
      </c>
      <c r="D6" s="2">
        <f>E6*7.85*1000/10000</f>
        <v>55.150517599080757</v>
      </c>
      <c r="E6" s="2">
        <f>C6*(B6-C6)*3.14159265/100</f>
        <v>70.255436431950017</v>
      </c>
      <c r="F6" s="3">
        <f>3.1415926535*(B6^4-(B6-2*C6)^4)/64/10000</f>
        <v>3640.2757826545558</v>
      </c>
      <c r="G6" s="2">
        <f>3.1415926535*(B6^4-(B6-2*C6)^4)/B6/32/1000</f>
        <v>339.73642395282832</v>
      </c>
      <c r="H6" s="2">
        <f>SQRT(B6^2+(B6-2*C6)^2)/4/10</f>
        <v>7.1982541286064627</v>
      </c>
      <c r="I6" s="2">
        <f>B6/C6</f>
        <v>19.481818181818184</v>
      </c>
      <c r="J6" s="7">
        <f>(B6^3-(B6-2*C6)^3)/6/1000</f>
        <v>455.08345666666702</v>
      </c>
      <c r="K6" s="1"/>
      <c r="L6" s="1"/>
      <c r="M6" s="1"/>
      <c r="N6" s="1"/>
      <c r="O6" s="1"/>
      <c r="P6" s="1"/>
    </row>
    <row r="7" spans="1:16" ht="21" customHeight="1" x14ac:dyDescent="0.15">
      <c r="A7" s="1"/>
      <c r="B7" s="28">
        <v>216.3</v>
      </c>
      <c r="C7" s="29">
        <v>12</v>
      </c>
      <c r="D7" s="30">
        <f t="shared" ref="D7:D13" si="0">E7*7.85*1000/10000</f>
        <v>60.460139044809019</v>
      </c>
      <c r="E7" s="30">
        <f t="shared" ref="E7:E13" si="1">C7*(B7-C7)*3.14159265/100</f>
        <v>77.019285407400019</v>
      </c>
      <c r="F7" s="31">
        <f t="shared" ref="F7:F13" si="2">3.1415926535*(B7^4-(B7-2*C7)^4)/64/10000</f>
        <v>4032.1993180954314</v>
      </c>
      <c r="G7" s="30">
        <f t="shared" ref="G7:G13" si="3">3.1415926535*(B7^4-(B7-2*C7)^4)/B7/32/1000</f>
        <v>372.8339637628693</v>
      </c>
      <c r="H7" s="30">
        <f t="shared" ref="H7:H13" si="4">SQRT(B7^2+(B7-2*C7)^2)/4/10</f>
        <v>7.235545072764042</v>
      </c>
      <c r="I7" s="30">
        <f t="shared" ref="I7:I13" si="5">B7/C7</f>
        <v>18.025000000000002</v>
      </c>
      <c r="J7" s="32">
        <f t="shared" ref="J7:J13" si="6">(B7^3-(B7-2*C7)^3)/6/1000</f>
        <v>501.43788000000018</v>
      </c>
      <c r="K7" s="1"/>
      <c r="L7" s="1"/>
      <c r="M7" s="1"/>
      <c r="N7" s="1"/>
      <c r="O7" s="1"/>
      <c r="P7" s="1"/>
    </row>
    <row r="8" spans="1:16" ht="21" customHeight="1" x14ac:dyDescent="0.15">
      <c r="A8" s="1"/>
      <c r="B8" s="6">
        <v>216.3</v>
      </c>
      <c r="C8" s="4">
        <v>12.7</v>
      </c>
      <c r="D8" s="2">
        <f t="shared" si="0"/>
        <v>63.767739733620303</v>
      </c>
      <c r="E8" s="2">
        <f t="shared" si="1"/>
        <v>81.232789469580013</v>
      </c>
      <c r="F8" s="3">
        <f t="shared" si="2"/>
        <v>4225.5520161882077</v>
      </c>
      <c r="G8" s="2">
        <f t="shared" si="3"/>
        <v>390.71216053520186</v>
      </c>
      <c r="H8" s="2">
        <f t="shared" si="4"/>
        <v>7.2123375198336364</v>
      </c>
      <c r="I8" s="2">
        <f t="shared" si="5"/>
        <v>17.031496062992129</v>
      </c>
      <c r="J8" s="7">
        <f t="shared" si="6"/>
        <v>527.13538633333337</v>
      </c>
      <c r="K8" s="1"/>
      <c r="L8" s="1"/>
      <c r="M8" s="1"/>
      <c r="N8" s="1"/>
      <c r="O8" s="1"/>
      <c r="P8" s="1"/>
    </row>
    <row r="9" spans="1:16" ht="21" customHeight="1" x14ac:dyDescent="0.15">
      <c r="A9" s="1"/>
      <c r="B9" s="6">
        <v>265.39999999999998</v>
      </c>
      <c r="C9" s="4">
        <v>11</v>
      </c>
      <c r="D9" s="2">
        <f t="shared" si="0"/>
        <v>69.012748043315995</v>
      </c>
      <c r="E9" s="2">
        <f t="shared" si="1"/>
        <v>87.9143287176</v>
      </c>
      <c r="F9" s="3">
        <f t="shared" si="2"/>
        <v>7125.4959119478081</v>
      </c>
      <c r="G9" s="2">
        <f t="shared" si="3"/>
        <v>536.96276653713699</v>
      </c>
      <c r="H9" s="2">
        <f t="shared" si="4"/>
        <v>9.002802341493453</v>
      </c>
      <c r="I9" s="2">
        <f t="shared" si="5"/>
        <v>24.127272727272725</v>
      </c>
      <c r="J9" s="7">
        <f t="shared" si="6"/>
        <v>712.35662666666633</v>
      </c>
      <c r="K9" s="1"/>
      <c r="L9" s="1"/>
      <c r="M9" s="1"/>
      <c r="N9" s="1"/>
      <c r="O9" s="1"/>
      <c r="P9" s="1"/>
    </row>
    <row r="10" spans="1:16" ht="21" customHeight="1" x14ac:dyDescent="0.15">
      <c r="A10" s="1"/>
      <c r="B10" s="28">
        <v>267.39999999999998</v>
      </c>
      <c r="C10" s="29">
        <v>12</v>
      </c>
      <c r="D10" s="30">
        <f>E10*7.85*1000/10000</f>
        <v>75.582572256701994</v>
      </c>
      <c r="E10" s="30">
        <f t="shared" si="1"/>
        <v>96.283531537199991</v>
      </c>
      <c r="F10" s="31">
        <f t="shared" si="2"/>
        <v>7867.94839944859</v>
      </c>
      <c r="G10" s="30">
        <f t="shared" si="3"/>
        <v>588.47781596474124</v>
      </c>
      <c r="H10" s="30">
        <f t="shared" si="4"/>
        <v>9.0397151503794611</v>
      </c>
      <c r="I10" s="30">
        <f t="shared" si="5"/>
        <v>22.283333333333331</v>
      </c>
      <c r="J10" s="32">
        <f t="shared" si="6"/>
        <v>783.32591999999988</v>
      </c>
      <c r="K10" s="1"/>
      <c r="L10" s="1"/>
      <c r="M10" s="1"/>
      <c r="N10" s="1"/>
      <c r="O10" s="1"/>
      <c r="P10" s="1"/>
    </row>
    <row r="11" spans="1:16" ht="21" customHeight="1" x14ac:dyDescent="0.15">
      <c r="A11" s="1"/>
      <c r="B11" s="6">
        <v>316.5</v>
      </c>
      <c r="C11" s="4">
        <v>9.3000000000000007</v>
      </c>
      <c r="D11" s="2">
        <f t="shared" si="0"/>
        <v>70.456925618150393</v>
      </c>
      <c r="E11" s="2">
        <f t="shared" si="1"/>
        <v>89.754045373440007</v>
      </c>
      <c r="F11" s="3">
        <f t="shared" si="2"/>
        <v>10597.521557705753</v>
      </c>
      <c r="G11" s="2">
        <f t="shared" si="3"/>
        <v>669.66960870178548</v>
      </c>
      <c r="H11" s="2">
        <f t="shared" si="4"/>
        <v>10.866136042770677</v>
      </c>
      <c r="I11" s="2">
        <f t="shared" si="5"/>
        <v>34.032258064516128</v>
      </c>
      <c r="J11" s="7">
        <f t="shared" si="6"/>
        <v>877.9262310000006</v>
      </c>
      <c r="K11" s="1"/>
      <c r="L11" s="1"/>
      <c r="M11" s="1"/>
      <c r="N11" s="1"/>
      <c r="O11" s="1"/>
      <c r="P11" s="1"/>
    </row>
    <row r="12" spans="1:16" ht="21" customHeight="1" x14ac:dyDescent="0.15">
      <c r="A12" s="1"/>
      <c r="B12" s="8">
        <v>318.5</v>
      </c>
      <c r="C12" s="5">
        <v>10.3</v>
      </c>
      <c r="D12" s="2">
        <f t="shared" si="0"/>
        <v>78.286952599194152</v>
      </c>
      <c r="E12" s="2">
        <f t="shared" si="1"/>
        <v>99.728602037190015</v>
      </c>
      <c r="F12" s="3">
        <f t="shared" si="2"/>
        <v>11854.406093158295</v>
      </c>
      <c r="G12" s="2">
        <f t="shared" si="3"/>
        <v>744.38970757665902</v>
      </c>
      <c r="H12" s="2">
        <f t="shared" si="4"/>
        <v>10.902598887421291</v>
      </c>
      <c r="I12" s="2">
        <f t="shared" si="5"/>
        <v>30.922330097087375</v>
      </c>
      <c r="J12" s="7">
        <f t="shared" si="6"/>
        <v>978.73281433333398</v>
      </c>
      <c r="K12" s="1"/>
      <c r="L12" s="1"/>
      <c r="M12" s="1"/>
      <c r="N12" s="1"/>
      <c r="O12" s="1"/>
      <c r="P12" s="1"/>
    </row>
    <row r="13" spans="1:16" ht="21" customHeight="1" thickBot="1" x14ac:dyDescent="0.2">
      <c r="A13" s="1"/>
      <c r="B13" s="9">
        <v>318.5</v>
      </c>
      <c r="C13" s="10">
        <v>12</v>
      </c>
      <c r="D13" s="11">
        <f t="shared" si="0"/>
        <v>90.705005468595004</v>
      </c>
      <c r="E13" s="11">
        <f t="shared" si="1"/>
        <v>115.54777766700001</v>
      </c>
      <c r="F13" s="12">
        <f t="shared" si="2"/>
        <v>13589.321385791876</v>
      </c>
      <c r="G13" s="11">
        <f t="shared" si="3"/>
        <v>853.33258309525138</v>
      </c>
      <c r="H13" s="11">
        <f t="shared" si="4"/>
        <v>10.844713573903185</v>
      </c>
      <c r="I13" s="11">
        <f t="shared" si="5"/>
        <v>26.541666666666668</v>
      </c>
      <c r="J13" s="13">
        <f t="shared" si="6"/>
        <v>1127.883</v>
      </c>
      <c r="K13" s="1"/>
      <c r="L13" s="1"/>
      <c r="M13" s="1"/>
      <c r="N13" s="1"/>
      <c r="O13" s="1"/>
      <c r="P13" s="1"/>
    </row>
    <row r="14" spans="1:16" ht="14.25" thickTop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2">
    <mergeCell ref="H2:J2"/>
    <mergeCell ref="B2:G2"/>
  </mergeCells>
  <phoneticPr fontId="2"/>
  <printOptions gridLinesSet="0"/>
  <pageMargins left="0.74803149606299213" right="0.74803149606299213" top="0.98425196850393704" bottom="0.98425196850393704" header="0.51181102362204722" footer="0.51181102362204722"/>
  <pageSetup paperSize="9" orientation="landscape" horizontalDpi="4294967292" r:id="rId1"/>
  <headerFooter alignWithMargins="0">
    <oddHeader>&amp;L&amp;F&amp;C&amp;A&amp;R&amp;D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rintOptions gridLinesSet="0"/>
  <pageMargins left="0.75" right="0.75" top="1" bottom="1" header="0.5" footer="0.5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重量、断面積、二次ﾓｰﾒﾝﾄ他</dc:title>
  <dc:creator>新日本製鐵株式會社</dc:creator>
  <cp:lastModifiedBy>0777 奥野 稔</cp:lastModifiedBy>
  <cp:lastPrinted>2016-05-30T04:38:57Z</cp:lastPrinted>
  <dcterms:created xsi:type="dcterms:W3CDTF">2002-10-11T00:38:22Z</dcterms:created>
  <dcterms:modified xsi:type="dcterms:W3CDTF">2016-05-30T04:43:04Z</dcterms:modified>
</cp:coreProperties>
</file>